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7400" windowHeight="13080" activeTab="0"/>
  </bookViews>
  <sheets>
    <sheet name="Баллы" sheetId="1" r:id="rId1"/>
    <sheet name="Выполнение заданий" sheetId="2" r:id="rId2"/>
    <sheet name="XLR_NoRangeSheet" sheetId="3" state="veryHidden" r:id="rId3"/>
  </sheets>
  <definedNames>
    <definedName name="FirstSheetRange">'Баллы'!$A$6:$P$12</definedName>
    <definedName name="S1_FileName" hidden="1">'XLR_NoRangeSheet'!$G$6</definedName>
    <definedName name="S1_FName1" hidden="1">'XLR_NoRangeSheet'!$H$6</definedName>
    <definedName name="S1_FName10" hidden="1">'XLR_NoRangeSheet'!$Q$6</definedName>
    <definedName name="S1_FName11" hidden="1">'XLR_NoRangeSheet'!$R$6</definedName>
    <definedName name="S1_FName12" hidden="1">'XLR_NoRangeSheet'!$S$6</definedName>
    <definedName name="S1_FName13" hidden="1">'XLR_NoRangeSheet'!$T$6</definedName>
    <definedName name="S1_FName14" hidden="1">'XLR_NoRangeSheet'!$U$6</definedName>
    <definedName name="S1_FName15" hidden="1">'XLR_NoRangeSheet'!$V$6</definedName>
    <definedName name="S1_FName16" hidden="1">'XLR_NoRangeSheet'!$W$6</definedName>
    <definedName name="S1_FName17" hidden="1">'XLR_NoRangeSheet'!$X$6</definedName>
    <definedName name="S1_FName2" hidden="1">'XLR_NoRangeSheet'!$I$6</definedName>
    <definedName name="S1_FName3" hidden="1">'XLR_NoRangeSheet'!$J$6</definedName>
    <definedName name="S1_FName4" hidden="1">'XLR_NoRangeSheet'!$K$6</definedName>
    <definedName name="S1_FName5" hidden="1">'XLR_NoRangeSheet'!$L$6</definedName>
    <definedName name="S1_FName6" hidden="1">'XLR_NoRangeSheet'!$M$6</definedName>
    <definedName name="S1_FName7" hidden="1">'XLR_NoRangeSheet'!$N$6</definedName>
    <definedName name="S1_FName8" hidden="1">'XLR_NoRangeSheet'!$O$6</definedName>
    <definedName name="S1_FName9" hidden="1">'XLR_NoRangeSheet'!$P$6</definedName>
    <definedName name="S1_InstType" hidden="1">'XLR_NoRangeSheet'!$D$6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заданий'!$A$6:$M$11</definedName>
    <definedName name="XLR_ERRNAMESTR" hidden="1">'XLR_NoRangeSheet'!$B$5</definedName>
    <definedName name="XLR_VERSION" hidden="1">'XLR_NoRangeSheet'!$A$5</definedName>
    <definedName name="_xlnm.Print_Titles" localSheetId="0">'Баллы'!$1:$5</definedName>
    <definedName name="_xlnm.Print_Titles" localSheetId="1">'Выполнение заданий'!$1:$5</definedName>
  </definedNames>
  <calcPr fullCalcOnLoad="1"/>
</workbook>
</file>

<file path=xl/sharedStrings.xml><?xml version="1.0" encoding="utf-8"?>
<sst xmlns="http://schemas.openxmlformats.org/spreadsheetml/2006/main" count="137" uniqueCount="81">
  <si>
    <t/>
  </si>
  <si>
    <t>Среднее</t>
  </si>
  <si>
    <t>№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</si>
  <si>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</si>
  <si>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</si>
  <si>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</si>
  <si>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</si>
  <si>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219828</t>
  </si>
  <si>
    <t>06-Биология</t>
  </si>
  <si>
    <t xml:space="preserve">64-Саратовская область  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</si>
  <si>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</si>
  <si>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</si>
  <si>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</si>
  <si>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</si>
  <si>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</si>
  <si>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</si>
  <si>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</si>
  <si>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</si>
  <si>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</si>
  <si>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</si>
  <si>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</si>
  <si>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</si>
  <si>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</si>
  <si>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</si>
  <si>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</si>
  <si>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</si>
  <si>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</si>
  <si>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11А</t>
  </si>
  <si>
    <t>0002</t>
  </si>
  <si>
    <t>Асауленко</t>
  </si>
  <si>
    <t>Марина</t>
  </si>
  <si>
    <t>Сергеевна</t>
  </si>
  <si>
    <t>6305</t>
  </si>
  <si>
    <t>897175</t>
  </si>
  <si>
    <t>101</t>
  </si>
  <si>
    <t>11Б</t>
  </si>
  <si>
    <t>Абушкина</t>
  </si>
  <si>
    <t>Екатерина</t>
  </si>
  <si>
    <t>Константиновна</t>
  </si>
  <si>
    <t>839252</t>
  </si>
  <si>
    <t>123</t>
  </si>
  <si>
    <t>0006</t>
  </si>
  <si>
    <t>Бакаева</t>
  </si>
  <si>
    <t>Юлианна</t>
  </si>
  <si>
    <t>Юрьевна</t>
  </si>
  <si>
    <t>897077</t>
  </si>
  <si>
    <t>104</t>
  </si>
  <si>
    <t>0008</t>
  </si>
  <si>
    <t>Лещёва</t>
  </si>
  <si>
    <t>Дарья</t>
  </si>
  <si>
    <t>Андреевна</t>
  </si>
  <si>
    <t>6306</t>
  </si>
  <si>
    <t>954697</t>
  </si>
  <si>
    <t>112</t>
  </si>
  <si>
    <t>Петров</t>
  </si>
  <si>
    <t>Денис</t>
  </si>
  <si>
    <t>Юрьевич</t>
  </si>
  <si>
    <t>800861</t>
  </si>
  <si>
    <t>120</t>
  </si>
  <si>
    <t>Тронина</t>
  </si>
  <si>
    <t>Анастасия</t>
  </si>
  <si>
    <t>839051</t>
  </si>
  <si>
    <t>119</t>
  </si>
  <si>
    <t>-+++++++-++--+++++++--++++++-+++---+</t>
  </si>
  <si>
    <t>10222021</t>
  </si>
  <si>
    <t>1(2)0(3)0(3)0(3)2(3)0(3)</t>
  </si>
  <si>
    <t>-+++-+++-++-+++---++-++++++-+-------</t>
  </si>
  <si>
    <t>21222221</t>
  </si>
  <si>
    <t>0(2)0(3)0(3)0(3)0(3)3(3)</t>
  </si>
  <si>
    <t>++---+-+--++++-++--+-+++++++--+-+++-</t>
  </si>
  <si>
    <t>21222201</t>
  </si>
  <si>
    <t>2(2)0(3)2(3)2(3)3(3)0(3)</t>
  </si>
  <si>
    <t>++++--++--+++++++-----+-+++++--+--++</t>
  </si>
  <si>
    <t>10200002</t>
  </si>
  <si>
    <t>1(2)0(3)1(3)0(3)0(3)0(3)</t>
  </si>
  <si>
    <t>+---++--+++---+++---++++-++-+--++-+-</t>
  </si>
  <si>
    <t>01000002</t>
  </si>
  <si>
    <t>0(2)0(3)2(3)1(3)0(3)0(3)</t>
  </si>
  <si>
    <t>++-++-++-++++---++---+++++-+++++++-+</t>
  </si>
  <si>
    <t>11100101</t>
  </si>
  <si>
    <t>1(2)0(3)0(3)1(3)2(3)0(3)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</si>
</sst>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3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NumberFormat="1" applyBorder="1" applyAlignment="1">
      <alignment horizontal="center" vertical="center" wrapText="1"/>
    </xf>
    <xf numFmtId="164" fontId="0" fillId="0" borderId="20" xfId="0" applyNumberForma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4.00390625" style="0" customWidth="1"/>
    <col min="3" max="3" width="5.875" style="0" customWidth="1"/>
    <col min="4" max="4" width="5.375" style="0" customWidth="1"/>
    <col min="5" max="5" width="7.125" style="0" customWidth="1"/>
    <col min="6" max="6" width="11.00390625" style="0" customWidth="1"/>
    <col min="7" max="7" width="11.25390625" style="0" bestFit="1" customWidth="1"/>
    <col min="8" max="8" width="14.75390625" style="0" bestFit="1" customWidth="1"/>
    <col min="9" max="9" width="6.125" style="0" customWidth="1"/>
    <col min="10" max="10" width="7.75390625" style="0" customWidth="1"/>
    <col min="11" max="11" width="8.625" style="0" customWidth="1"/>
    <col min="12" max="12" width="7.125" style="0" customWidth="1"/>
    <col min="14" max="14" width="8.75390625" style="0" customWidth="1"/>
    <col min="15" max="15" width="7.625" style="0" customWidth="1"/>
    <col min="16" max="16" width="8.00390625" style="0" customWidth="1"/>
    <col min="17" max="17" width="5.25390625" style="0" customWidth="1"/>
    <col min="18" max="18" width="7.75390625" style="0" customWidth="1"/>
  </cols>
  <sheetData>
    <row r="1" spans="2:18" ht="16.5">
      <c r="B1" s="30" t="str">
        <f>S1_Title</f>
        <v>Протокол проверки результатов Единого государственного экзамена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2"/>
      <c r="R1" s="2"/>
    </row>
    <row r="2" spans="2:18" ht="16.5">
      <c r="B2" s="30" t="str">
        <f>S1_FileName</f>
        <v>64-Саратовская область  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"/>
      <c r="R2" s="2"/>
    </row>
    <row r="3" spans="2:18" ht="16.5">
      <c r="B3" s="29" t="str">
        <f>S1_InstType</f>
        <v>Код ОУ: </v>
      </c>
      <c r="C3" s="29"/>
      <c r="D3" s="29"/>
      <c r="E3" s="29"/>
      <c r="F3" s="29"/>
      <c r="G3" s="29"/>
      <c r="H3" s="29"/>
      <c r="I3" s="31" t="str">
        <f>S1_SchoolCode</f>
        <v>219828</v>
      </c>
      <c r="J3" s="31"/>
      <c r="K3" s="31"/>
      <c r="L3" s="31"/>
      <c r="M3" s="31"/>
      <c r="N3" s="31"/>
      <c r="O3" s="31"/>
      <c r="P3" s="31"/>
      <c r="Q3" s="2"/>
      <c r="R3" s="2"/>
    </row>
    <row r="4" spans="2:18" ht="17.25" thickBot="1">
      <c r="B4" s="28" t="str">
        <f>S1_SubjectCode</f>
        <v>06-Биология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"/>
      <c r="R4" s="2"/>
    </row>
    <row r="5" spans="2:16" ht="51.75" thickBot="1">
      <c r="B5" s="21" t="s">
        <v>2</v>
      </c>
      <c r="C5" s="22" t="str">
        <f>S1_FName1</f>
        <v>Класс</v>
      </c>
      <c r="D5" s="22" t="str">
        <f>S1_FName2</f>
        <v>Код ППЭ</v>
      </c>
      <c r="E5" s="22" t="str">
        <f>S1_FName3</f>
        <v>Аудитория</v>
      </c>
      <c r="F5" s="22" t="str">
        <f>S1_FName4</f>
        <v>Фамилия</v>
      </c>
      <c r="G5" s="22" t="str">
        <f>S1_FName5</f>
        <v>Имя</v>
      </c>
      <c r="H5" s="22" t="str">
        <f>S1_FName6</f>
        <v>Отчество</v>
      </c>
      <c r="I5" s="22" t="str">
        <f>S1_FName13</f>
        <v>Серия документа</v>
      </c>
      <c r="J5" s="22" t="str">
        <f>S1_FName14</f>
        <v>Номер документа</v>
      </c>
      <c r="K5" s="22" t="str">
        <f>S1_FName7</f>
        <v>Номер варианта</v>
      </c>
      <c r="L5" s="22" t="str">
        <f>S1_FName8</f>
        <v>Первичный балл</v>
      </c>
      <c r="M5" s="22" t="str">
        <f>S1_FName9</f>
        <v>Процент выполнения работы</v>
      </c>
      <c r="N5" s="22" t="str">
        <f>S1_FName15</f>
        <v>Балл</v>
      </c>
      <c r="O5" s="22" t="str">
        <f>S1_FName16</f>
        <v>Рейтинг</v>
      </c>
      <c r="P5" s="24" t="str">
        <f>S1_FName17</f>
        <v>Оценка</v>
      </c>
    </row>
    <row r="6" spans="2:16" ht="12.75" customHeight="1">
      <c r="B6" s="18">
        <v>1</v>
      </c>
      <c r="C6" s="19" t="s">
        <v>27</v>
      </c>
      <c r="D6" s="19">
        <v>342</v>
      </c>
      <c r="E6" s="19" t="s">
        <v>28</v>
      </c>
      <c r="F6" s="20" t="s">
        <v>29</v>
      </c>
      <c r="G6" s="20" t="s">
        <v>30</v>
      </c>
      <c r="H6" s="20" t="s">
        <v>31</v>
      </c>
      <c r="I6" s="20" t="s">
        <v>32</v>
      </c>
      <c r="J6" s="20" t="s">
        <v>33</v>
      </c>
      <c r="K6" s="19" t="s">
        <v>34</v>
      </c>
      <c r="L6" s="19">
        <v>39</v>
      </c>
      <c r="M6" s="19">
        <v>56</v>
      </c>
      <c r="N6" s="19">
        <v>57</v>
      </c>
      <c r="O6" s="19">
        <v>65.719579</v>
      </c>
      <c r="P6" s="25">
        <v>5</v>
      </c>
    </row>
    <row r="7" spans="2:16" ht="12.75" customHeight="1">
      <c r="B7" s="18">
        <v>2</v>
      </c>
      <c r="C7" s="19" t="s">
        <v>35</v>
      </c>
      <c r="D7" s="19">
        <v>342</v>
      </c>
      <c r="E7" s="19" t="s">
        <v>28</v>
      </c>
      <c r="F7" s="20" t="s">
        <v>36</v>
      </c>
      <c r="G7" s="20" t="s">
        <v>37</v>
      </c>
      <c r="H7" s="20" t="s">
        <v>38</v>
      </c>
      <c r="I7" s="20" t="s">
        <v>32</v>
      </c>
      <c r="J7" s="20" t="s">
        <v>39</v>
      </c>
      <c r="K7" s="19" t="s">
        <v>40</v>
      </c>
      <c r="L7" s="19">
        <v>37</v>
      </c>
      <c r="M7" s="19">
        <v>53</v>
      </c>
      <c r="N7" s="19">
        <v>55</v>
      </c>
      <c r="O7" s="19">
        <v>61.562577</v>
      </c>
      <c r="P7" s="25">
        <v>5</v>
      </c>
    </row>
    <row r="8" spans="2:16" ht="12.75" customHeight="1">
      <c r="B8" s="18">
        <v>3</v>
      </c>
      <c r="C8" s="19" t="s">
        <v>35</v>
      </c>
      <c r="D8" s="19">
        <v>342</v>
      </c>
      <c r="E8" s="19" t="s">
        <v>41</v>
      </c>
      <c r="F8" s="20" t="s">
        <v>42</v>
      </c>
      <c r="G8" s="20" t="s">
        <v>43</v>
      </c>
      <c r="H8" s="20" t="s">
        <v>44</v>
      </c>
      <c r="I8" s="20" t="s">
        <v>32</v>
      </c>
      <c r="J8" s="20" t="s">
        <v>45</v>
      </c>
      <c r="K8" s="19" t="s">
        <v>46</v>
      </c>
      <c r="L8" s="19">
        <v>43</v>
      </c>
      <c r="M8" s="19">
        <v>62</v>
      </c>
      <c r="N8" s="19">
        <v>61</v>
      </c>
      <c r="O8" s="19">
        <v>73.097841</v>
      </c>
      <c r="P8" s="25">
        <v>5</v>
      </c>
    </row>
    <row r="9" spans="2:16" ht="12.75" customHeight="1">
      <c r="B9" s="18">
        <v>4</v>
      </c>
      <c r="C9" s="19" t="s">
        <v>35</v>
      </c>
      <c r="D9" s="19">
        <v>342</v>
      </c>
      <c r="E9" s="19" t="s">
        <v>47</v>
      </c>
      <c r="F9" s="20" t="s">
        <v>48</v>
      </c>
      <c r="G9" s="20" t="s">
        <v>49</v>
      </c>
      <c r="H9" s="20" t="s">
        <v>50</v>
      </c>
      <c r="I9" s="20" t="s">
        <v>51</v>
      </c>
      <c r="J9" s="20" t="s">
        <v>52</v>
      </c>
      <c r="K9" s="19" t="s">
        <v>53</v>
      </c>
      <c r="L9" s="19">
        <v>29</v>
      </c>
      <c r="M9" s="19">
        <v>42</v>
      </c>
      <c r="N9" s="19">
        <v>47</v>
      </c>
      <c r="O9" s="19">
        <v>42.359302</v>
      </c>
      <c r="P9" s="25">
        <v>5</v>
      </c>
    </row>
    <row r="10" spans="2:16" ht="12.75" customHeight="1">
      <c r="B10" s="18">
        <v>5</v>
      </c>
      <c r="C10" s="19" t="s">
        <v>35</v>
      </c>
      <c r="D10" s="19">
        <v>342</v>
      </c>
      <c r="E10" s="19" t="s">
        <v>41</v>
      </c>
      <c r="F10" s="20" t="s">
        <v>54</v>
      </c>
      <c r="G10" s="20" t="s">
        <v>55</v>
      </c>
      <c r="H10" s="20" t="s">
        <v>56</v>
      </c>
      <c r="I10" s="20" t="s">
        <v>32</v>
      </c>
      <c r="J10" s="20" t="s">
        <v>57</v>
      </c>
      <c r="K10" s="19" t="s">
        <v>58</v>
      </c>
      <c r="L10" s="19">
        <v>25</v>
      </c>
      <c r="M10" s="19">
        <v>36</v>
      </c>
      <c r="N10" s="19">
        <v>43</v>
      </c>
      <c r="O10" s="19">
        <v>31.320408</v>
      </c>
      <c r="P10" s="25">
        <v>5</v>
      </c>
    </row>
    <row r="11" spans="2:16" ht="12.75" customHeight="1">
      <c r="B11" s="18">
        <v>6</v>
      </c>
      <c r="C11" s="19" t="s">
        <v>35</v>
      </c>
      <c r="D11" s="19">
        <v>342</v>
      </c>
      <c r="E11" s="19" t="s">
        <v>47</v>
      </c>
      <c r="F11" s="20" t="s">
        <v>59</v>
      </c>
      <c r="G11" s="20" t="s">
        <v>60</v>
      </c>
      <c r="H11" s="20" t="s">
        <v>31</v>
      </c>
      <c r="I11" s="20" t="s">
        <v>32</v>
      </c>
      <c r="J11" s="20" t="s">
        <v>61</v>
      </c>
      <c r="K11" s="19" t="s">
        <v>62</v>
      </c>
      <c r="L11" s="19">
        <v>34</v>
      </c>
      <c r="M11" s="19">
        <v>49</v>
      </c>
      <c r="N11" s="19">
        <v>52</v>
      </c>
      <c r="O11" s="19">
        <v>54.833475</v>
      </c>
      <c r="P11" s="25">
        <v>5</v>
      </c>
    </row>
    <row r="12" spans="2:16" ht="13.5" thickBot="1">
      <c r="B12" s="8"/>
      <c r="C12" s="9"/>
      <c r="D12" s="9"/>
      <c r="E12" s="9"/>
      <c r="F12" s="9"/>
      <c r="G12" s="9"/>
      <c r="H12" s="9"/>
      <c r="I12" s="9"/>
      <c r="J12" s="9"/>
      <c r="K12" s="16" t="s">
        <v>1</v>
      </c>
      <c r="L12" s="17">
        <f>AVERAGE($L$6:$L$11)</f>
        <v>34.5</v>
      </c>
      <c r="M12" s="17">
        <f>AVERAGE($M$6:$M$11)</f>
        <v>49.666666666666664</v>
      </c>
      <c r="N12" s="17">
        <f>AVERAGE($N$6:$N$11)</f>
        <v>52.5</v>
      </c>
      <c r="O12" s="17">
        <f>AVERAGE($O$6:$O$11)</f>
        <v>54.815530333333335</v>
      </c>
      <c r="P12" s="23">
        <f>AVERAGE($P$6:$P$11)</f>
        <v>5</v>
      </c>
    </row>
    <row r="13" spans="2:13" ht="12.7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</sheetData>
  <sheetProtection/>
  <mergeCells count="5">
    <mergeCell ref="B4:P4"/>
    <mergeCell ref="B3:H3"/>
    <mergeCell ref="B1:P1"/>
    <mergeCell ref="B2:P2"/>
    <mergeCell ref="I3:P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0.125" style="0" bestFit="1" customWidth="1"/>
    <col min="7" max="7" width="10.00390625" style="0" bestFit="1" customWidth="1"/>
    <col min="8" max="8" width="14.75390625" style="0" bestFit="1" customWidth="1"/>
    <col min="9" max="10" width="15.00390625" style="0" customWidth="1"/>
    <col min="11" max="11" width="37.25390625" style="0" bestFit="1" customWidth="1"/>
    <col min="12" max="12" width="14.625" style="0" bestFit="1" customWidth="1"/>
    <col min="13" max="13" width="20.125" style="0" bestFit="1" customWidth="1"/>
    <col min="14" max="14" width="8.25390625" style="0" customWidth="1"/>
  </cols>
  <sheetData>
    <row r="1" spans="2:14" ht="16.5">
      <c r="B1" s="30" t="str">
        <f>S1_Title</f>
        <v>Протокол проверки результатов Единого государственного экзамена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"/>
    </row>
    <row r="2" spans="2:14" ht="16.5">
      <c r="B2" s="30" t="str">
        <f>S1_FileName</f>
        <v>64-Саратовская область  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"/>
    </row>
    <row r="3" spans="2:13" ht="16.5">
      <c r="B3" s="29" t="str">
        <f>S1_InstType</f>
        <v>Код ОУ: </v>
      </c>
      <c r="C3" s="29"/>
      <c r="D3" s="29"/>
      <c r="E3" s="29"/>
      <c r="F3" s="29"/>
      <c r="G3" s="29"/>
      <c r="H3" s="29"/>
      <c r="I3" s="29"/>
      <c r="J3" s="31" t="str">
        <f>S1_SchoolCode</f>
        <v>219828</v>
      </c>
      <c r="K3" s="31"/>
      <c r="L3" s="31"/>
      <c r="M3" s="31"/>
    </row>
    <row r="4" spans="2:13" ht="17.25" thickBot="1">
      <c r="B4" s="30" t="str">
        <f>S1_SubjectCode</f>
        <v>06-Биология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25.5">
      <c r="B5" s="10" t="s">
        <v>2</v>
      </c>
      <c r="C5" s="7" t="str">
        <f>S1_FName1</f>
        <v>Класс</v>
      </c>
      <c r="D5" s="7" t="str">
        <f>S1_FName2</f>
        <v>Код ППЭ</v>
      </c>
      <c r="E5" s="7" t="str">
        <f>S1_FName3</f>
        <v>Аудитория</v>
      </c>
      <c r="F5" s="7" t="str">
        <f>S1_FName4</f>
        <v>Фамилия</v>
      </c>
      <c r="G5" s="7" t="str">
        <f>S1_FName5</f>
        <v>Имя</v>
      </c>
      <c r="H5" s="7" t="str">
        <f>S1_FName6</f>
        <v>Отчество</v>
      </c>
      <c r="I5" s="7" t="str">
        <f>S1_FName13</f>
        <v>Серия документа</v>
      </c>
      <c r="J5" s="7" t="str">
        <f>S1_FName14</f>
        <v>Номер документа</v>
      </c>
      <c r="K5" s="7" t="str">
        <f>S1_FName10</f>
        <v>Задания типа А</v>
      </c>
      <c r="L5" s="7" t="str">
        <f>S1_FName11</f>
        <v>Задания типа В</v>
      </c>
      <c r="M5" s="7" t="str">
        <f>S1_FName12</f>
        <v>Задания типа C</v>
      </c>
    </row>
    <row r="6" spans="1:13" ht="12.75" customHeight="1">
      <c r="A6" s="4"/>
      <c r="B6" s="11">
        <v>1</v>
      </c>
      <c r="C6" s="5" t="s">
        <v>27</v>
      </c>
      <c r="D6" s="5">
        <v>342</v>
      </c>
      <c r="E6" s="5" t="s">
        <v>28</v>
      </c>
      <c r="F6" s="6" t="s">
        <v>29</v>
      </c>
      <c r="G6" s="6" t="s">
        <v>30</v>
      </c>
      <c r="H6" s="6" t="s">
        <v>31</v>
      </c>
      <c r="I6" s="6" t="s">
        <v>32</v>
      </c>
      <c r="J6" s="6" t="s">
        <v>33</v>
      </c>
      <c r="K6" s="6" t="s">
        <v>63</v>
      </c>
      <c r="L6" s="6" t="s">
        <v>64</v>
      </c>
      <c r="M6" s="6" t="s">
        <v>65</v>
      </c>
    </row>
    <row r="7" spans="1:13" ht="12.75" customHeight="1">
      <c r="A7" s="4"/>
      <c r="B7" s="11">
        <v>2</v>
      </c>
      <c r="C7" s="5" t="s">
        <v>35</v>
      </c>
      <c r="D7" s="5">
        <v>342</v>
      </c>
      <c r="E7" s="5" t="s">
        <v>28</v>
      </c>
      <c r="F7" s="6" t="s">
        <v>36</v>
      </c>
      <c r="G7" s="6" t="s">
        <v>37</v>
      </c>
      <c r="H7" s="6" t="s">
        <v>38</v>
      </c>
      <c r="I7" s="6" t="s">
        <v>32</v>
      </c>
      <c r="J7" s="6" t="s">
        <v>39</v>
      </c>
      <c r="K7" s="6" t="s">
        <v>66</v>
      </c>
      <c r="L7" s="6" t="s">
        <v>67</v>
      </c>
      <c r="M7" s="6" t="s">
        <v>68</v>
      </c>
    </row>
    <row r="8" spans="1:13" ht="12.75" customHeight="1">
      <c r="A8" s="4"/>
      <c r="B8" s="11">
        <v>3</v>
      </c>
      <c r="C8" s="5" t="s">
        <v>35</v>
      </c>
      <c r="D8" s="5">
        <v>342</v>
      </c>
      <c r="E8" s="5" t="s">
        <v>41</v>
      </c>
      <c r="F8" s="6" t="s">
        <v>42</v>
      </c>
      <c r="G8" s="6" t="s">
        <v>43</v>
      </c>
      <c r="H8" s="6" t="s">
        <v>44</v>
      </c>
      <c r="I8" s="6" t="s">
        <v>32</v>
      </c>
      <c r="J8" s="6" t="s">
        <v>45</v>
      </c>
      <c r="K8" s="6" t="s">
        <v>69</v>
      </c>
      <c r="L8" s="6" t="s">
        <v>70</v>
      </c>
      <c r="M8" s="6" t="s">
        <v>71</v>
      </c>
    </row>
    <row r="9" spans="1:13" ht="12.75" customHeight="1">
      <c r="A9" s="4"/>
      <c r="B9" s="11">
        <v>4</v>
      </c>
      <c r="C9" s="5" t="s">
        <v>35</v>
      </c>
      <c r="D9" s="5">
        <v>342</v>
      </c>
      <c r="E9" s="5" t="s">
        <v>47</v>
      </c>
      <c r="F9" s="6" t="s">
        <v>48</v>
      </c>
      <c r="G9" s="6" t="s">
        <v>49</v>
      </c>
      <c r="H9" s="6" t="s">
        <v>50</v>
      </c>
      <c r="I9" s="6" t="s">
        <v>51</v>
      </c>
      <c r="J9" s="6" t="s">
        <v>52</v>
      </c>
      <c r="K9" s="6" t="s">
        <v>72</v>
      </c>
      <c r="L9" s="6" t="s">
        <v>73</v>
      </c>
      <c r="M9" s="6" t="s">
        <v>74</v>
      </c>
    </row>
    <row r="10" spans="1:13" ht="12.75" customHeight="1">
      <c r="A10" s="4"/>
      <c r="B10" s="11">
        <v>5</v>
      </c>
      <c r="C10" s="5" t="s">
        <v>35</v>
      </c>
      <c r="D10" s="5">
        <v>342</v>
      </c>
      <c r="E10" s="5" t="s">
        <v>41</v>
      </c>
      <c r="F10" s="6" t="s">
        <v>54</v>
      </c>
      <c r="G10" s="6" t="s">
        <v>55</v>
      </c>
      <c r="H10" s="6" t="s">
        <v>56</v>
      </c>
      <c r="I10" s="6" t="s">
        <v>32</v>
      </c>
      <c r="J10" s="6" t="s">
        <v>57</v>
      </c>
      <c r="K10" s="6" t="s">
        <v>75</v>
      </c>
      <c r="L10" s="6" t="s">
        <v>76</v>
      </c>
      <c r="M10" s="6" t="s">
        <v>77</v>
      </c>
    </row>
    <row r="11" spans="1:13" ht="12.75" customHeight="1">
      <c r="A11" s="4"/>
      <c r="B11" s="11">
        <v>6</v>
      </c>
      <c r="C11" s="5" t="s">
        <v>35</v>
      </c>
      <c r="D11" s="5">
        <v>342</v>
      </c>
      <c r="E11" s="5" t="s">
        <v>47</v>
      </c>
      <c r="F11" s="6" t="s">
        <v>59</v>
      </c>
      <c r="G11" s="6" t="s">
        <v>60</v>
      </c>
      <c r="H11" s="6" t="s">
        <v>31</v>
      </c>
      <c r="I11" s="6" t="s">
        <v>32</v>
      </c>
      <c r="J11" s="6" t="s">
        <v>61</v>
      </c>
      <c r="K11" s="6" t="s">
        <v>78</v>
      </c>
      <c r="L11" s="6" t="s">
        <v>79</v>
      </c>
      <c r="M11" s="6" t="s">
        <v>80</v>
      </c>
    </row>
    <row r="12" spans="1:13" ht="13.5" thickBot="1">
      <c r="A12" s="1"/>
      <c r="B12" s="12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 t="s">
        <v>0</v>
      </c>
    </row>
    <row r="13" spans="1:13" ht="12.75">
      <c r="A13" s="1"/>
      <c r="B13" s="1"/>
      <c r="C13" s="1"/>
      <c r="D13" s="3"/>
      <c r="E13" s="3"/>
      <c r="F13" s="3"/>
      <c r="G13" s="3"/>
      <c r="H13" s="3"/>
      <c r="I13" s="3"/>
      <c r="J13" s="3"/>
      <c r="K13" s="3"/>
      <c r="L13" s="3"/>
      <c r="M13" s="3" t="s">
        <v>0</v>
      </c>
    </row>
  </sheetData>
  <sheetProtection/>
  <mergeCells count="5"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X6"/>
  <sheetViews>
    <sheetView zoomScalePageLayoutView="0" workbookViewId="0" topLeftCell="A1">
      <selection activeCell="A30013" sqref="A30013:M30014"/>
    </sheetView>
  </sheetViews>
  <sheetFormatPr defaultColWidth="9.00390625" defaultRowHeight="12.75"/>
  <sheetData>
    <row r="5" spans="1:2" ht="12.75">
      <c r="A5" s="26" t="s">
        <v>3</v>
      </c>
      <c r="B5" t="e">
        <f>XLR_ERRNAME</f>
        <v>#NAME?</v>
      </c>
    </row>
    <row r="6" spans="1:24" ht="12.75">
      <c r="A6" t="s">
        <v>4</v>
      </c>
      <c r="B6">
        <v>0</v>
      </c>
      <c r="C6" s="27" t="s">
        <v>5</v>
      </c>
      <c r="D6" s="27" t="s">
        <v>6</v>
      </c>
      <c r="E6" s="27" t="s">
        <v>7</v>
      </c>
      <c r="F6" s="27" t="s">
        <v>8</v>
      </c>
      <c r="G6" s="27" t="s">
        <v>9</v>
      </c>
      <c r="H6" s="27" t="s">
        <v>10</v>
      </c>
      <c r="I6" s="27" t="s">
        <v>11</v>
      </c>
      <c r="J6" s="27" t="s">
        <v>12</v>
      </c>
      <c r="K6" s="27" t="s">
        <v>13</v>
      </c>
      <c r="L6" s="27" t="s">
        <v>14</v>
      </c>
      <c r="M6" s="27" t="s">
        <v>15</v>
      </c>
      <c r="N6" s="27" t="s">
        <v>16</v>
      </c>
      <c r="O6" s="27" t="s">
        <v>17</v>
      </c>
      <c r="P6" s="27" t="s">
        <v>18</v>
      </c>
      <c r="Q6" s="27" t="s">
        <v>19</v>
      </c>
      <c r="R6" s="27" t="s">
        <v>20</v>
      </c>
      <c r="S6" s="27" t="s">
        <v>21</v>
      </c>
      <c r="T6" s="27" t="s">
        <v>22</v>
      </c>
      <c r="U6" s="27" t="s">
        <v>23</v>
      </c>
      <c r="V6" s="27" t="s">
        <v>24</v>
      </c>
      <c r="W6" s="27" t="s">
        <v>25</v>
      </c>
      <c r="X6" s="27" t="s">
        <v>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Фучик</cp:lastModifiedBy>
  <cp:lastPrinted>2004-03-27T12:24:18Z</cp:lastPrinted>
  <dcterms:created xsi:type="dcterms:W3CDTF">2003-05-21T15:59:57Z</dcterms:created>
  <dcterms:modified xsi:type="dcterms:W3CDTF">2009-06-20T16:33:00Z</dcterms:modified>
  <cp:category/>
  <cp:version/>
  <cp:contentType/>
  <cp:contentStatus/>
</cp:coreProperties>
</file>